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785" yWindow="60" windowWidth="15705" windowHeight="12300" activeTab="0"/>
  </bookViews>
  <sheets>
    <sheet name="Лист1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VerSign">"""mseJj XPWPM PQUlR jiM2D Fg=="""</definedName>
    <definedName name="_xlnm.Print_Titles" localSheetId="0">'Лист1'!$4:$7</definedName>
    <definedName name="_xlnm.Print_Area" localSheetId="0">'Лист1'!$B$1:$K$109</definedName>
  </definedNames>
  <calcPr fullCalcOnLoad="1" fullPrecision="0"/>
</workbook>
</file>

<file path=xl/sharedStrings.xml><?xml version="1.0" encoding="utf-8"?>
<sst xmlns="http://schemas.openxmlformats.org/spreadsheetml/2006/main" count="206" uniqueCount="204">
  <si>
    <t>Код строки</t>
  </si>
  <si>
    <t>По рискам, принятым в перестрахование</t>
  </si>
  <si>
    <t>По рискам, переданным в перестрахование</t>
  </si>
  <si>
    <t>I. Обязательное страхование</t>
  </si>
  <si>
    <t>3. Страхование ответственности - всего</t>
  </si>
  <si>
    <t>2. Личное страхование - всего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</si>
  <si>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</si>
  <si>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</si>
  <si>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</si>
  <si>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</si>
  <si>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</si>
  <si>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</si>
  <si>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</si>
  <si>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</si>
  <si>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</si>
  <si>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</si>
  <si>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</si>
  <si>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</si>
  <si>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</si>
  <si>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</si>
  <si>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</si>
  <si>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</si>
  <si>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</si>
  <si>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</si>
  <si>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</si>
  <si>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</si>
  <si>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</si>
  <si>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</si>
  <si>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</si>
  <si>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</si>
  <si>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</si>
  <si>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</si>
  <si>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</si>
  <si>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</si>
  <si>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</si>
  <si>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</si>
  <si>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</si>
  <si>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</si>
  <si>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</si>
  <si>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</si>
  <si>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</si>
  <si>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</si>
  <si>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</si>
  <si>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</si>
  <si>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</si>
  <si>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</si>
  <si>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</si>
  <si>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</si>
  <si>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</si>
  <si>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</si>
  <si>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</si>
  <si>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</si>
  <si>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</si>
  <si>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</si>
  <si>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</si>
  <si>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</si>
  <si>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</si>
  <si>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</si>
  <si>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</si>
  <si>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</si>
  <si>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</si>
  <si>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</si>
  <si>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1. Страхование строений, принадлежащих гражданам</t>
  </si>
  <si>
    <t>3. Страхование от несчастных случаев на производстве и профессиональных заболеваний</t>
  </si>
  <si>
    <t>Итого по разделу II</t>
  </si>
  <si>
    <t>057</t>
  </si>
  <si>
    <t>059</t>
  </si>
  <si>
    <t>2. Медицинское страхование иностранных граждан и лиц без гражданства, временно пребывающих или временно проживающих в Республике Беларусь</t>
  </si>
  <si>
    <t>возмещение доли убытков</t>
  </si>
  <si>
    <t>сумма комиссионного вознаграждения</t>
  </si>
  <si>
    <t>Итого по разделу I</t>
  </si>
  <si>
    <t xml:space="preserve">II. Добровольное страхование                     </t>
  </si>
  <si>
    <t>1. Имущественное страхование - всего</t>
  </si>
  <si>
    <t xml:space="preserve">      1.1.2. наземные транспортные
      средства юридического лица</t>
  </si>
  <si>
    <t xml:space="preserve">   в том числе:
      1.1.1. имущество юридического
      лица</t>
  </si>
  <si>
    <t xml:space="preserve">      1.1.3. ценности касс</t>
  </si>
  <si>
    <t xml:space="preserve">      1.1.4. животные, принадлежащие
      юридическим лицам</t>
  </si>
  <si>
    <t xml:space="preserve">      1.1.5. сельскохозяйственные 
      культуры и многолетние насаж-
      дения</t>
  </si>
  <si>
    <t xml:space="preserve">      1.2.2. строения граждан</t>
  </si>
  <si>
    <t xml:space="preserve">      1.2.3.  домашнее имущество
      граждан</t>
  </si>
  <si>
    <t xml:space="preserve">      1.2.4. животные, принадлежащие
      гражданам</t>
  </si>
  <si>
    <t xml:space="preserve">      1.2.5. жилые помещения в много-
      квартирных жилых домах</t>
  </si>
  <si>
    <t xml:space="preserve">   1.3. страхование предпринима-
   тельского риска</t>
  </si>
  <si>
    <t xml:space="preserve">   1.2. страхование имущества граж-
   дан</t>
  </si>
  <si>
    <t xml:space="preserve">   в том числе:
      1.3.1. убытки вследствие вынуж-
      денного перерыва в производстве</t>
  </si>
  <si>
    <t xml:space="preserve">      1.3.2. риски непогашения кредитов</t>
  </si>
  <si>
    <t xml:space="preserve">      1.3.3. финансовые риски</t>
  </si>
  <si>
    <t xml:space="preserve">   1.4. страхование грузов</t>
  </si>
  <si>
    <t xml:space="preserve">   1.5. страхование строительно-
   монтажных рисков</t>
  </si>
  <si>
    <t xml:space="preserve">   1.6. страхование воздушных судов</t>
  </si>
  <si>
    <t xml:space="preserve">   1.7. страхование водных судов</t>
  </si>
  <si>
    <t xml:space="preserve">   1.8. страхование космических рис-
   ков</t>
  </si>
  <si>
    <t>В том числе:
   2.1. страхование жизни</t>
  </si>
  <si>
    <t xml:space="preserve">   2.2. страхование дополнительной
   пенсии</t>
  </si>
  <si>
    <t>058</t>
  </si>
  <si>
    <t xml:space="preserve">   2.3. страхование медицинских
   расходов</t>
  </si>
  <si>
    <t>060</t>
  </si>
  <si>
    <t xml:space="preserve">   2.4. страхование от несчастных
   случаев и болезней на время поезд-
   ки за границу</t>
  </si>
  <si>
    <t>064</t>
  </si>
  <si>
    <t>065</t>
  </si>
  <si>
    <t>066</t>
  </si>
  <si>
    <t>067</t>
  </si>
  <si>
    <t>068</t>
  </si>
  <si>
    <t>061</t>
  </si>
  <si>
    <t xml:space="preserve">   2.5. страхование от несчастных слу-
   чаев</t>
  </si>
  <si>
    <t>062</t>
  </si>
  <si>
    <t xml:space="preserve">   2.6. страхование водителей и пас-
   сажиров от несчастных случаев</t>
  </si>
  <si>
    <t>063</t>
  </si>
  <si>
    <t xml:space="preserve">   2.7. страхование от несчастных
   случаев и болезней кредитополуча-
   телей</t>
  </si>
  <si>
    <t>069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</si>
  <si>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</si>
  <si>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</si>
  <si>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</si>
  <si>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</si>
  <si>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</si>
  <si>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</si>
  <si>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</si>
  <si>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</si>
  <si>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</si>
  <si>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</si>
  <si>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</si>
  <si>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</si>
  <si>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</si>
  <si>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</si>
  <si>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</si>
  <si>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</si>
  <si>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</si>
  <si>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</si>
  <si>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</si>
  <si>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</si>
  <si>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</si>
  <si>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</si>
  <si>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</si>
  <si>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</si>
  <si>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В том числе:
   3.1. гражданской ответственности за
   причинение вреда в связи с осу-
   ществлением профессиональной
   деятельности</t>
  </si>
  <si>
    <t xml:space="preserve">   3.2. гражданской ответственности
   владельцев воздушных судов</t>
  </si>
  <si>
    <t xml:space="preserve">   3.3. гражданской ответственности
   организаций, создающих повышен-
   ную опасность для окружающих</t>
  </si>
  <si>
    <t xml:space="preserve">   3.4. гражданской ответственности
   нанимателя за вред, причиненный
   жизни и здоровью работников</t>
  </si>
  <si>
    <t xml:space="preserve">   3.5. гражданской ответственности 
   перевозчика перед таможенными
   органами</t>
  </si>
  <si>
    <t xml:space="preserve">   3.6. гражданской ответственности
   перевозчика и экспедитора</t>
  </si>
  <si>
    <t xml:space="preserve">   3.7. гражданской ответственности
   владельцев квартир</t>
  </si>
  <si>
    <t xml:space="preserve">   3.8. гражданской ответственности
   владельцев транспортных средств</t>
  </si>
  <si>
    <t xml:space="preserve">   3.11. ответственности за нарушение
   договора займа (ссуды)</t>
  </si>
  <si>
    <t xml:space="preserve">   3.12. гражданской ответственности
   граждан, временно выезжающих
   за границу</t>
  </si>
  <si>
    <t>4. Страхование гражданской ответственности владельцев транспортных средств - всего</t>
  </si>
  <si>
    <t>5. Страхование гражданской ответственности перевозчика перед пассажирами</t>
  </si>
  <si>
    <t>6. Страхование ответственности коммерческих организаций, осуществляющих риэлтерскую деятельность, за причинение вреда в связи с ее осуществлением</t>
  </si>
  <si>
    <t xml:space="preserve">   в том числе:
      1.2.1. наземные транспортные
      средства физических лиц</t>
  </si>
  <si>
    <t xml:space="preserve">   3.10. гражданской ответственности
   за причинение вреда другим лицам
   и связанных  с ней расходов </t>
  </si>
  <si>
    <t>В том числе:
   1.1. страхование имущества пред-
   приятий</t>
  </si>
  <si>
    <t xml:space="preserve">страховые взносы (страховые премии) </t>
  </si>
  <si>
    <t>страховое возмещение (обеспечение)</t>
  </si>
  <si>
    <t xml:space="preserve">страховые премии </t>
  </si>
  <si>
    <t>страховые премии</t>
  </si>
  <si>
    <t>Виды обязательного и добровольного страхования</t>
  </si>
  <si>
    <t>По договорам  страхования и сострахования</t>
  </si>
  <si>
    <t>в том числе:                                                    4.1. договоры внутреннего страхования</t>
  </si>
  <si>
    <t>4.2. договоры комплексного внутреннего страхования</t>
  </si>
  <si>
    <t>4.3. договоры пограничного страхования</t>
  </si>
  <si>
    <t>7.Cтрахование с государственной поддержкой урожая сельскохозяйственных культур, скота и птицы</t>
  </si>
  <si>
    <t>8.Cтрахование гражданской ответственности временных (антикризисных) управляющих в производстве по делу об экономической несостоятельности (банкротстве)</t>
  </si>
  <si>
    <t>9. Государственное страхование (предусмотренное в законодательстве обязательное страхование жизни, здоровья и (или) имущества граждан за счет средств соответствующего бюджета)</t>
  </si>
  <si>
    <t>11. Страхование гражданской ответственности перевозчика при перевозке опасных грузов</t>
  </si>
  <si>
    <t>10. Страхование гражданской ответственности юридических лиц и индивидуальных предпринимателей за вред, причиненный деятельностью, связанной с эксплуатацией отдельных объектов</t>
  </si>
  <si>
    <t xml:space="preserve">   3.9. гражданской ответственности и 
   расходов граждан, имеющих право
   владения и (или) пользования
   жилыми помещениями</t>
  </si>
  <si>
    <t>094</t>
  </si>
  <si>
    <t>095</t>
  </si>
  <si>
    <t>096</t>
  </si>
  <si>
    <t>097</t>
  </si>
  <si>
    <t>098</t>
  </si>
  <si>
    <t xml:space="preserve">   3.13 ответственности за
   неисполнение (ненадлежащее
   исполнение) обязательств  эмитента
   облигаций</t>
  </si>
  <si>
    <t>099</t>
  </si>
  <si>
    <t xml:space="preserve">Итого (сумма строк 017 и 098) </t>
  </si>
  <si>
    <t>4.4. договоры страхования "Зеленая карта"</t>
  </si>
  <si>
    <t>12. Иные виды обязательного страхования, определенные законами или актами Президента Республики Беларусь</t>
  </si>
  <si>
    <t>3.19. ГО таможенных представителей</t>
  </si>
  <si>
    <t>тысяч рублей</t>
  </si>
  <si>
    <t>БЕЛГОССТРАХ</t>
  </si>
  <si>
    <t>1.10 страхование расходов граждан, выезжающих за границу</t>
  </si>
  <si>
    <t>1.9. страхование расходов, связанных с ремонтом товаров</t>
  </si>
  <si>
    <t>1.11. страхование вынужденной отмены массовых, культурных, спортивных, и иных зрелищных мероприятий</t>
  </si>
  <si>
    <t>1.12. страхование рисков, связанных с использованием банковских платежных карточек</t>
  </si>
  <si>
    <t>2.8. репродуктивное (детородное) страхование женщин</t>
  </si>
  <si>
    <t>ПОСТУПЛЕНИЕ СТРАХОВЫХ ВЗНОСОВ (СТРАХОВЫХ ПРЕМИЙ) И ВЫПЛАТЫ СТРАХОВОГО ВОЗМЕЩЕНИЯ И СТРАХОВОГО ОБЕСПЕЧЕНИЯ ПО ДОГОВОРАМ ПРЯМОГО СТРАХОВАНИЯ, СОСТРАХОВАНИЯ И ПЕРЕСТРАХОВАНИЯ за январь-март 2015 года</t>
  </si>
  <si>
    <t>1.1.10 имущества юридических лиц "от всех рисков"</t>
  </si>
  <si>
    <t>1.1.8. средств железнодорожного транспорта</t>
  </si>
  <si>
    <t>1.1.6. сельскохозяйственной техники</t>
  </si>
  <si>
    <t>1.1.7. интеллектуальной собственности</t>
  </si>
  <si>
    <t>1.1.9. имущества организаций, поставляющих и транспортирующих природный газ</t>
  </si>
  <si>
    <t>1.2.6. портативных устройств</t>
  </si>
  <si>
    <t>1.2.7. породистых животных, принадлежащих гражданам</t>
  </si>
  <si>
    <t>2.9. добровольное страхование расходов при наступлении несчастных случаев или внезапных заболеваний граждан, выезжающих в страны СНГ</t>
  </si>
  <si>
    <t>2.10. добровольное медицинское страхование риска оперативных вмешательств</t>
  </si>
  <si>
    <t>2.11. добровольное страхование от опасных заболеваний</t>
  </si>
  <si>
    <t>2.12. добровольное страхование "Активный отдых"</t>
  </si>
  <si>
    <t>3.14.страхование ответственности автоперевозчика</t>
  </si>
  <si>
    <t>3.15.страхование гражданской ответственности владельцев животных</t>
  </si>
  <si>
    <t>3.16.страхование ГО (безопасности товара)</t>
  </si>
  <si>
    <t>3.17. ядерный ущерб</t>
  </si>
  <si>
    <t>3.18. ГО руководителей</t>
  </si>
  <si>
    <t>3.20. ГО владельцев таможенных складов и складов временного хранения</t>
  </si>
  <si>
    <t>3.23.страхование ответственности за неисполнение либо ненадлежащее исполнение гарантийных обязательств по договору строительного подряда</t>
  </si>
  <si>
    <t>3.21. ГО правообладателя за причинение вреда лицам в связи с приостановлением выпуска товаров, содержащих объекты интеллектуальной собственности, ответственность продленной гарантии</t>
  </si>
  <si>
    <t>3.22. добровольное страхование ответственности экспедиторов; страхование ГО и расходов судовладельцев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</si>
</sst>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_);\ \(#,###\)"/>
    <numFmt numFmtId="165" formatCode="#,###_);\ \(#,###\);&quot;−&quot;\ 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0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2" borderId="0" xfId="60" applyProtection="1">
      <alignment/>
      <protection/>
    </xf>
    <xf numFmtId="0" fontId="0" fillId="34" borderId="0" xfId="60" applyFill="1" applyProtection="1">
      <alignment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Alignment="1">
      <alignment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164" fontId="2" fillId="34" borderId="11" xfId="0" applyNumberFormat="1" applyFont="1" applyFill="1" applyBorder="1" applyAlignment="1" applyProtection="1">
      <alignment horizontal="center" wrapText="1"/>
      <protection/>
    </xf>
    <xf numFmtId="165" fontId="2" fillId="34" borderId="11" xfId="0" applyNumberFormat="1" applyFont="1" applyFill="1" applyBorder="1" applyAlignment="1" applyProtection="1">
      <alignment horizontal="right" wrapText="1"/>
      <protection locked="0"/>
    </xf>
    <xf numFmtId="165" fontId="2" fillId="34" borderId="11" xfId="0" applyNumberFormat="1" applyFont="1" applyFill="1" applyBorder="1" applyAlignment="1" applyProtection="1">
      <alignment horizontal="right" wrapText="1"/>
      <protection/>
    </xf>
    <xf numFmtId="49" fontId="2" fillId="34" borderId="11" xfId="0" applyNumberFormat="1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164" fontId="2" fillId="34" borderId="11" xfId="0" applyNumberFormat="1" applyFont="1" applyFill="1" applyBorder="1" applyAlignment="1" applyProtection="1">
      <alignment horizontal="right" wrapText="1"/>
      <protection/>
    </xf>
    <xf numFmtId="49" fontId="2" fillId="34" borderId="11" xfId="0" applyNumberFormat="1" applyFont="1" applyFill="1" applyBorder="1" applyAlignment="1" applyProtection="1">
      <alignment horizontal="left" wrapText="1" indent="2"/>
      <protection locked="0"/>
    </xf>
    <xf numFmtId="0" fontId="2" fillId="34" borderId="11" xfId="0" applyFont="1" applyFill="1" applyBorder="1" applyAlignment="1" applyProtection="1">
      <alignment horizontal="left" wrapText="1" indent="1"/>
      <protection locked="0"/>
    </xf>
    <xf numFmtId="49" fontId="2" fillId="34" borderId="11" xfId="0" applyNumberFormat="1" applyFont="1" applyFill="1" applyBorder="1" applyAlignment="1" applyProtection="1">
      <alignment horizontal="left" wrapText="1" indent="1"/>
      <protection locked="0"/>
    </xf>
    <xf numFmtId="49" fontId="2" fillId="34" borderId="11" xfId="0" applyNumberFormat="1" applyFont="1" applyFill="1" applyBorder="1" applyAlignment="1" applyProtection="1">
      <alignment horizontal="left" wrapText="1"/>
      <protection locked="0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 horizontal="center" wrapText="1"/>
    </xf>
    <xf numFmtId="0" fontId="2" fillId="34" borderId="11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SheetLayoutView="70" zoomScalePageLayoutView="0" workbookViewId="0" topLeftCell="A1">
      <selection activeCell="B1" sqref="B1:K109"/>
    </sheetView>
  </sheetViews>
  <sheetFormatPr defaultColWidth="9.00390625" defaultRowHeight="12.75"/>
  <cols>
    <col min="1" max="1" width="2.375" style="1" customWidth="1"/>
    <col min="2" max="2" width="38.875" style="1" customWidth="1"/>
    <col min="3" max="3" width="8.75390625" style="1" customWidth="1"/>
    <col min="4" max="11" width="23.75390625" style="1" customWidth="1"/>
    <col min="12" max="16384" width="9.125" style="1" customWidth="1"/>
  </cols>
  <sheetData>
    <row r="1" spans="1:11" ht="57" customHeight="1">
      <c r="A1" s="2"/>
      <c r="B1" s="22" t="s">
        <v>183</v>
      </c>
      <c r="C1" s="22"/>
      <c r="D1" s="22"/>
      <c r="E1" s="23"/>
      <c r="F1" s="23"/>
      <c r="G1" s="23"/>
      <c r="H1" s="23"/>
      <c r="I1" s="23"/>
      <c r="J1" s="23"/>
      <c r="K1" s="23"/>
    </row>
    <row r="2" spans="1:11" ht="18.75" hidden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2"/>
      <c r="B3" s="4" t="s">
        <v>177</v>
      </c>
      <c r="C3" s="5"/>
      <c r="D3" s="5"/>
      <c r="E3" s="5"/>
      <c r="F3" s="5"/>
      <c r="G3" s="5"/>
      <c r="H3" s="5"/>
      <c r="I3" s="5"/>
      <c r="J3" s="5"/>
      <c r="K3" s="6" t="s">
        <v>176</v>
      </c>
    </row>
    <row r="4" spans="1:11" ht="33.75" customHeight="1">
      <c r="A4" s="2"/>
      <c r="B4" s="24" t="s">
        <v>154</v>
      </c>
      <c r="C4" s="24" t="s">
        <v>0</v>
      </c>
      <c r="D4" s="24" t="s">
        <v>155</v>
      </c>
      <c r="E4" s="24"/>
      <c r="F4" s="24" t="s">
        <v>1</v>
      </c>
      <c r="G4" s="24"/>
      <c r="H4" s="24"/>
      <c r="I4" s="24" t="s">
        <v>2</v>
      </c>
      <c r="J4" s="24"/>
      <c r="K4" s="24"/>
    </row>
    <row r="5" spans="1:11" ht="30" customHeight="1">
      <c r="A5" s="2"/>
      <c r="B5" s="24"/>
      <c r="C5" s="24"/>
      <c r="D5" s="24" t="s">
        <v>150</v>
      </c>
      <c r="E5" s="24" t="s">
        <v>151</v>
      </c>
      <c r="F5" s="24" t="s">
        <v>152</v>
      </c>
      <c r="G5" s="24" t="s">
        <v>68</v>
      </c>
      <c r="H5" s="24" t="s">
        <v>69</v>
      </c>
      <c r="I5" s="24" t="s">
        <v>153</v>
      </c>
      <c r="J5" s="24" t="s">
        <v>68</v>
      </c>
      <c r="K5" s="24" t="s">
        <v>69</v>
      </c>
    </row>
    <row r="6" spans="1:11" ht="37.5" customHeight="1">
      <c r="A6" s="2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.75">
      <c r="A7" s="2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</row>
    <row r="8" spans="1:11" ht="15.75">
      <c r="A8" s="2"/>
      <c r="B8" s="8" t="s">
        <v>3</v>
      </c>
      <c r="C8" s="9"/>
      <c r="D8" s="10"/>
      <c r="E8" s="10"/>
      <c r="F8" s="10"/>
      <c r="G8" s="10"/>
      <c r="H8" s="10"/>
      <c r="I8" s="10"/>
      <c r="J8" s="10"/>
      <c r="K8" s="10"/>
    </row>
    <row r="9" spans="1:11" ht="31.5">
      <c r="A9" s="2"/>
      <c r="B9" s="8" t="s">
        <v>62</v>
      </c>
      <c r="C9" s="9" t="s">
        <v>53</v>
      </c>
      <c r="D9" s="11">
        <v>33502220</v>
      </c>
      <c r="E9" s="11">
        <v>6804229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83.25" customHeight="1">
      <c r="A10" s="2"/>
      <c r="B10" s="8" t="s">
        <v>67</v>
      </c>
      <c r="C10" s="9" t="s">
        <v>54</v>
      </c>
      <c r="D10" s="11">
        <v>11994645</v>
      </c>
      <c r="E10" s="11">
        <v>1795247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50.25" customHeight="1">
      <c r="A11" s="2"/>
      <c r="B11" s="8" t="s">
        <v>63</v>
      </c>
      <c r="C11" s="9" t="s">
        <v>55</v>
      </c>
      <c r="D11" s="11">
        <v>225720513</v>
      </c>
      <c r="E11" s="11">
        <v>210697922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49.5" customHeight="1">
      <c r="A12" s="2"/>
      <c r="B12" s="8" t="s">
        <v>144</v>
      </c>
      <c r="C12" s="9" t="s">
        <v>56</v>
      </c>
      <c r="D12" s="12">
        <f>D13+D14+D15+D16</f>
        <v>180034046</v>
      </c>
      <c r="E12" s="12">
        <f aca="true" t="shared" si="0" ref="E12:K12">E13+E14+E15+E16</f>
        <v>111378908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2380477</v>
      </c>
      <c r="J12" s="12">
        <f t="shared" si="0"/>
        <v>0</v>
      </c>
      <c r="K12" s="12">
        <f t="shared" si="0"/>
        <v>0</v>
      </c>
    </row>
    <row r="13" spans="1:11" ht="48.75" customHeight="1">
      <c r="A13" s="2">
        <v>0</v>
      </c>
      <c r="B13" s="8" t="s">
        <v>156</v>
      </c>
      <c r="C13" s="9" t="s">
        <v>57</v>
      </c>
      <c r="D13" s="11">
        <v>141054824</v>
      </c>
      <c r="E13" s="11">
        <v>102169677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36" customHeight="1">
      <c r="A14" s="2"/>
      <c r="B14" s="8" t="s">
        <v>157</v>
      </c>
      <c r="C14" s="9" t="s">
        <v>58</v>
      </c>
      <c r="D14" s="11">
        <v>1095497</v>
      </c>
      <c r="E14" s="11">
        <v>591131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35.25" customHeight="1">
      <c r="A15" s="2"/>
      <c r="B15" s="8" t="s">
        <v>158</v>
      </c>
      <c r="C15" s="9" t="s">
        <v>59</v>
      </c>
      <c r="D15" s="11">
        <v>2310217</v>
      </c>
      <c r="E15" s="11">
        <v>276064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31.5">
      <c r="A16" s="2"/>
      <c r="B16" s="8" t="s">
        <v>173</v>
      </c>
      <c r="C16" s="9" t="s">
        <v>60</v>
      </c>
      <c r="D16" s="11">
        <v>35573508</v>
      </c>
      <c r="E16" s="11">
        <v>8342036</v>
      </c>
      <c r="F16" s="11">
        <v>0</v>
      </c>
      <c r="G16" s="11">
        <v>0</v>
      </c>
      <c r="H16" s="11">
        <v>0</v>
      </c>
      <c r="I16" s="11">
        <v>2380477</v>
      </c>
      <c r="J16" s="11">
        <v>0</v>
      </c>
      <c r="K16" s="11">
        <v>0</v>
      </c>
    </row>
    <row r="17" spans="1:11" ht="47.25">
      <c r="A17" s="2"/>
      <c r="B17" s="8" t="s">
        <v>145</v>
      </c>
      <c r="C17" s="9" t="s">
        <v>61</v>
      </c>
      <c r="D17" s="11">
        <v>4404056</v>
      </c>
      <c r="E17" s="11">
        <v>710907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82.5" customHeight="1">
      <c r="A18" s="2"/>
      <c r="B18" s="8" t="s">
        <v>146</v>
      </c>
      <c r="C18" s="9" t="s">
        <v>6</v>
      </c>
      <c r="D18" s="11">
        <v>1184278</v>
      </c>
      <c r="E18" s="11">
        <v>260421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63">
      <c r="A19" s="2"/>
      <c r="B19" s="13" t="s">
        <v>159</v>
      </c>
      <c r="C19" s="9" t="s">
        <v>7</v>
      </c>
      <c r="D19" s="11">
        <v>107437124</v>
      </c>
      <c r="E19" s="11">
        <v>7823360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99" customHeight="1">
      <c r="A20" s="2"/>
      <c r="B20" s="8" t="s">
        <v>160</v>
      </c>
      <c r="C20" s="9" t="s">
        <v>8</v>
      </c>
      <c r="D20" s="11">
        <v>189515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99.75" customHeight="1">
      <c r="A21" s="2"/>
      <c r="B21" s="8" t="s">
        <v>161</v>
      </c>
      <c r="C21" s="9" t="s">
        <v>9</v>
      </c>
      <c r="D21" s="11">
        <v>1145483</v>
      </c>
      <c r="E21" s="11">
        <v>1080644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94.5">
      <c r="A22" s="2"/>
      <c r="B22" s="8" t="s">
        <v>163</v>
      </c>
      <c r="C22" s="9" t="s">
        <v>10</v>
      </c>
      <c r="D22" s="11">
        <v>11309332</v>
      </c>
      <c r="E22" s="11">
        <v>22821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47.25">
      <c r="A23" s="2"/>
      <c r="B23" s="8" t="s">
        <v>162</v>
      </c>
      <c r="C23" s="9" t="s">
        <v>11</v>
      </c>
      <c r="D23" s="11">
        <v>80402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>
      <c r="A24" s="2"/>
      <c r="B24" s="8" t="s">
        <v>174</v>
      </c>
      <c r="C24" s="9" t="s">
        <v>12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5.75">
      <c r="A25" s="2"/>
      <c r="B25" s="14" t="s">
        <v>70</v>
      </c>
      <c r="C25" s="9" t="s">
        <v>13</v>
      </c>
      <c r="D25" s="12">
        <f>SUM(D9:D12)+SUM(D17:D24)</f>
        <v>577001614</v>
      </c>
      <c r="E25" s="12">
        <f aca="true" t="shared" si="1" ref="E25:K25">SUM(E9:E12)+SUM(E17:E24)</f>
        <v>340574459</v>
      </c>
      <c r="F25" s="12">
        <f t="shared" si="1"/>
        <v>0</v>
      </c>
      <c r="G25" s="12">
        <f t="shared" si="1"/>
        <v>0</v>
      </c>
      <c r="H25" s="12">
        <f t="shared" si="1"/>
        <v>0</v>
      </c>
      <c r="I25" s="12">
        <f t="shared" si="1"/>
        <v>2380477</v>
      </c>
      <c r="J25" s="12">
        <f t="shared" si="1"/>
        <v>0</v>
      </c>
      <c r="K25" s="12">
        <f t="shared" si="1"/>
        <v>0</v>
      </c>
    </row>
    <row r="26" spans="1:11" ht="15.75">
      <c r="A26" s="2"/>
      <c r="B26" s="8" t="s">
        <v>71</v>
      </c>
      <c r="C26" s="9"/>
      <c r="D26" s="15"/>
      <c r="E26" s="15"/>
      <c r="F26" s="15"/>
      <c r="G26" s="15"/>
      <c r="H26" s="15"/>
      <c r="I26" s="15"/>
      <c r="J26" s="15"/>
      <c r="K26" s="15"/>
    </row>
    <row r="27" spans="1:11" ht="31.5">
      <c r="A27" s="2"/>
      <c r="B27" s="8" t="s">
        <v>72</v>
      </c>
      <c r="C27" s="9" t="s">
        <v>14</v>
      </c>
      <c r="D27" s="12">
        <f aca="true" t="shared" si="2" ref="D27:K27">D28+D39+D50+SUM(D59:D68)</f>
        <v>217650513</v>
      </c>
      <c r="E27" s="12">
        <f t="shared" si="2"/>
        <v>84448276</v>
      </c>
      <c r="F27" s="12">
        <f t="shared" si="2"/>
        <v>1347796</v>
      </c>
      <c r="G27" s="12">
        <f t="shared" si="2"/>
        <v>180582</v>
      </c>
      <c r="H27" s="12">
        <f t="shared" si="2"/>
        <v>143623</v>
      </c>
      <c r="I27" s="12">
        <f t="shared" si="2"/>
        <v>14620871</v>
      </c>
      <c r="J27" s="12">
        <f t="shared" si="2"/>
        <v>4241938</v>
      </c>
      <c r="K27" s="12">
        <f t="shared" si="2"/>
        <v>1000694</v>
      </c>
    </row>
    <row r="28" spans="1:11" ht="47.25">
      <c r="A28" s="2"/>
      <c r="B28" s="13" t="s">
        <v>149</v>
      </c>
      <c r="C28" s="9" t="s">
        <v>15</v>
      </c>
      <c r="D28" s="12">
        <f aca="true" t="shared" si="3" ref="D28:K28">SUM(D29:D38)</f>
        <v>63665622</v>
      </c>
      <c r="E28" s="12">
        <f t="shared" si="3"/>
        <v>25874430</v>
      </c>
      <c r="F28" s="12">
        <f t="shared" si="3"/>
        <v>789855</v>
      </c>
      <c r="G28" s="12">
        <f t="shared" si="3"/>
        <v>177219</v>
      </c>
      <c r="H28" s="12">
        <f t="shared" si="3"/>
        <v>88200</v>
      </c>
      <c r="I28" s="12">
        <f t="shared" si="3"/>
        <v>7938665</v>
      </c>
      <c r="J28" s="12">
        <f t="shared" si="3"/>
        <v>1424151</v>
      </c>
      <c r="K28" s="12">
        <f t="shared" si="3"/>
        <v>608814</v>
      </c>
    </row>
    <row r="29" spans="1:11" ht="47.25">
      <c r="A29" s="2"/>
      <c r="B29" s="13" t="s">
        <v>74</v>
      </c>
      <c r="C29" s="9" t="s">
        <v>16</v>
      </c>
      <c r="D29" s="11">
        <v>21037101</v>
      </c>
      <c r="E29" s="11">
        <v>2851658</v>
      </c>
      <c r="F29" s="11">
        <v>242188</v>
      </c>
      <c r="G29" s="11">
        <v>102210</v>
      </c>
      <c r="H29" s="11">
        <v>6808</v>
      </c>
      <c r="I29" s="11">
        <v>3076924</v>
      </c>
      <c r="J29" s="11">
        <v>984107</v>
      </c>
      <c r="K29" s="11">
        <v>248162</v>
      </c>
    </row>
    <row r="30" spans="1:11" ht="33" customHeight="1">
      <c r="A30" s="2"/>
      <c r="B30" s="13" t="s">
        <v>73</v>
      </c>
      <c r="C30" s="9" t="s">
        <v>17</v>
      </c>
      <c r="D30" s="11">
        <v>32934207</v>
      </c>
      <c r="E30" s="11">
        <v>20515516</v>
      </c>
      <c r="F30" s="11">
        <v>518322</v>
      </c>
      <c r="G30" s="11">
        <v>75009</v>
      </c>
      <c r="H30" s="11">
        <v>77113</v>
      </c>
      <c r="I30" s="11">
        <v>522384</v>
      </c>
      <c r="J30" s="11">
        <v>352915</v>
      </c>
      <c r="K30" s="11">
        <v>48703</v>
      </c>
    </row>
    <row r="31" spans="1:11" ht="15.75">
      <c r="A31" s="2"/>
      <c r="B31" s="13" t="s">
        <v>75</v>
      </c>
      <c r="C31" s="9" t="s">
        <v>18</v>
      </c>
      <c r="D31" s="11">
        <v>129222</v>
      </c>
      <c r="E31" s="11">
        <v>80306</v>
      </c>
      <c r="F31" s="11">
        <v>10445</v>
      </c>
      <c r="G31" s="11">
        <v>0</v>
      </c>
      <c r="H31" s="11">
        <v>2389</v>
      </c>
      <c r="I31" s="11">
        <v>0</v>
      </c>
      <c r="J31" s="11">
        <v>0</v>
      </c>
      <c r="K31" s="11">
        <v>0</v>
      </c>
    </row>
    <row r="32" spans="1:11" ht="33" customHeight="1">
      <c r="A32" s="2"/>
      <c r="B32" s="13" t="s">
        <v>76</v>
      </c>
      <c r="C32" s="9" t="s">
        <v>19</v>
      </c>
      <c r="D32" s="11">
        <v>2680148</v>
      </c>
      <c r="E32" s="11">
        <v>763983</v>
      </c>
      <c r="F32" s="11">
        <v>0</v>
      </c>
      <c r="G32" s="11">
        <v>0</v>
      </c>
      <c r="H32" s="11">
        <v>0</v>
      </c>
      <c r="I32" s="11">
        <v>342903</v>
      </c>
      <c r="J32" s="11">
        <v>57219</v>
      </c>
      <c r="K32" s="11">
        <v>49408</v>
      </c>
    </row>
    <row r="33" spans="1:11" ht="47.25">
      <c r="A33" s="2"/>
      <c r="B33" s="13" t="s">
        <v>77</v>
      </c>
      <c r="C33" s="9" t="s">
        <v>20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31.5">
      <c r="A34" s="2"/>
      <c r="B34" s="16" t="s">
        <v>186</v>
      </c>
      <c r="C34" s="9" t="s">
        <v>21</v>
      </c>
      <c r="D34" s="11">
        <v>933022</v>
      </c>
      <c r="E34" s="11">
        <v>1632290</v>
      </c>
      <c r="F34" s="11">
        <v>0</v>
      </c>
      <c r="G34" s="11">
        <v>0</v>
      </c>
      <c r="H34" s="11">
        <v>0</v>
      </c>
      <c r="I34" s="11">
        <v>29087</v>
      </c>
      <c r="J34" s="11">
        <v>0</v>
      </c>
      <c r="K34" s="11">
        <v>4662</v>
      </c>
    </row>
    <row r="35" spans="1:11" ht="31.5">
      <c r="A35" s="2"/>
      <c r="B35" s="16" t="s">
        <v>187</v>
      </c>
      <c r="C35" s="9" t="s">
        <v>22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31.5">
      <c r="A36" s="2"/>
      <c r="B36" s="16" t="s">
        <v>185</v>
      </c>
      <c r="C36" s="9" t="s">
        <v>23</v>
      </c>
      <c r="D36" s="11">
        <v>0</v>
      </c>
      <c r="E36" s="11">
        <v>0</v>
      </c>
      <c r="F36" s="11">
        <v>18900</v>
      </c>
      <c r="G36" s="11">
        <v>0</v>
      </c>
      <c r="H36" s="11">
        <v>1890</v>
      </c>
      <c r="I36" s="11">
        <v>0</v>
      </c>
      <c r="J36" s="11">
        <v>0</v>
      </c>
      <c r="K36" s="11">
        <v>0</v>
      </c>
    </row>
    <row r="37" spans="1:11" ht="63">
      <c r="A37" s="2"/>
      <c r="B37" s="16" t="s">
        <v>188</v>
      </c>
      <c r="C37" s="9" t="s">
        <v>24</v>
      </c>
      <c r="D37" s="11">
        <v>1543736</v>
      </c>
      <c r="E37" s="11">
        <v>30677</v>
      </c>
      <c r="F37" s="11">
        <v>0</v>
      </c>
      <c r="G37" s="11">
        <v>0</v>
      </c>
      <c r="H37" s="11">
        <v>0</v>
      </c>
      <c r="I37" s="11">
        <v>0</v>
      </c>
      <c r="J37" s="11">
        <v>29910</v>
      </c>
      <c r="K37" s="11">
        <v>0</v>
      </c>
    </row>
    <row r="38" spans="1:11" ht="31.5">
      <c r="A38" s="2"/>
      <c r="B38" s="16" t="s">
        <v>184</v>
      </c>
      <c r="C38" s="9" t="s">
        <v>25</v>
      </c>
      <c r="D38" s="11">
        <v>4408186</v>
      </c>
      <c r="E38" s="11">
        <v>0</v>
      </c>
      <c r="F38" s="11">
        <v>0</v>
      </c>
      <c r="G38" s="11">
        <v>0</v>
      </c>
      <c r="H38" s="11">
        <v>0</v>
      </c>
      <c r="I38" s="11">
        <v>3967367</v>
      </c>
      <c r="J38" s="11">
        <v>0</v>
      </c>
      <c r="K38" s="11">
        <v>257879</v>
      </c>
    </row>
    <row r="39" spans="1:11" ht="31.5">
      <c r="A39" s="2">
        <v>0</v>
      </c>
      <c r="B39" s="8" t="s">
        <v>83</v>
      </c>
      <c r="C39" s="9" t="s">
        <v>26</v>
      </c>
      <c r="D39" s="12">
        <f aca="true" t="shared" si="4" ref="D39:K39">SUM(D40:D49)</f>
        <v>135262245</v>
      </c>
      <c r="E39" s="12">
        <f t="shared" si="4"/>
        <v>39440387</v>
      </c>
      <c r="F39" s="12">
        <f t="shared" si="4"/>
        <v>8037</v>
      </c>
      <c r="G39" s="12">
        <f t="shared" si="4"/>
        <v>3363</v>
      </c>
      <c r="H39" s="12">
        <f t="shared" si="4"/>
        <v>747</v>
      </c>
      <c r="I39" s="12">
        <f t="shared" si="4"/>
        <v>219186</v>
      </c>
      <c r="J39" s="12">
        <f t="shared" si="4"/>
        <v>33575</v>
      </c>
      <c r="K39" s="12">
        <f t="shared" si="4"/>
        <v>11117</v>
      </c>
    </row>
    <row r="40" spans="1:11" ht="47.25">
      <c r="A40" s="2"/>
      <c r="B40" s="8" t="s">
        <v>147</v>
      </c>
      <c r="C40" s="9" t="s">
        <v>27</v>
      </c>
      <c r="D40" s="11">
        <v>29316142</v>
      </c>
      <c r="E40" s="11">
        <v>17052223</v>
      </c>
      <c r="F40" s="11">
        <v>0</v>
      </c>
      <c r="G40" s="11">
        <v>3363</v>
      </c>
      <c r="H40" s="11">
        <v>0</v>
      </c>
      <c r="I40" s="11">
        <v>219186</v>
      </c>
      <c r="J40" s="11">
        <v>33575</v>
      </c>
      <c r="K40" s="11">
        <v>11117</v>
      </c>
    </row>
    <row r="41" spans="1:11" ht="15.75">
      <c r="A41" s="2"/>
      <c r="B41" s="8" t="s">
        <v>78</v>
      </c>
      <c r="C41" s="9" t="s">
        <v>28</v>
      </c>
      <c r="D41" s="11">
        <v>50302360</v>
      </c>
      <c r="E41" s="11">
        <v>7959093</v>
      </c>
      <c r="F41" s="11">
        <v>8037</v>
      </c>
      <c r="G41" s="11">
        <v>0</v>
      </c>
      <c r="H41" s="11">
        <v>747</v>
      </c>
      <c r="I41" s="11">
        <v>0</v>
      </c>
      <c r="J41" s="11">
        <v>0</v>
      </c>
      <c r="K41" s="11">
        <v>0</v>
      </c>
    </row>
    <row r="42" spans="1:11" ht="31.5">
      <c r="A42" s="2"/>
      <c r="B42" s="8" t="s">
        <v>79</v>
      </c>
      <c r="C42" s="9" t="s">
        <v>29</v>
      </c>
      <c r="D42" s="11">
        <v>28785970</v>
      </c>
      <c r="E42" s="11">
        <v>2900340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ht="33.75" customHeight="1">
      <c r="A43" s="2"/>
      <c r="B43" s="8" t="s">
        <v>80</v>
      </c>
      <c r="C43" s="9" t="s">
        <v>30</v>
      </c>
      <c r="D43" s="11">
        <v>13137273</v>
      </c>
      <c r="E43" s="11">
        <v>7280369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ht="33" customHeight="1">
      <c r="A44" s="2"/>
      <c r="B44" s="8" t="s">
        <v>81</v>
      </c>
      <c r="C44" s="9" t="s">
        <v>31</v>
      </c>
      <c r="D44" s="11">
        <v>13277020</v>
      </c>
      <c r="E44" s="11">
        <v>4229408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ht="15.75">
      <c r="A45" s="2"/>
      <c r="B45" s="16" t="s">
        <v>189</v>
      </c>
      <c r="C45" s="9" t="s">
        <v>32</v>
      </c>
      <c r="D45" s="11">
        <v>426517</v>
      </c>
      <c r="E45" s="11">
        <v>15084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</row>
    <row r="46" spans="1:11" ht="31.5">
      <c r="A46" s="2"/>
      <c r="B46" s="16" t="s">
        <v>190</v>
      </c>
      <c r="C46" s="9" t="s">
        <v>33</v>
      </c>
      <c r="D46" s="11">
        <v>16963</v>
      </c>
      <c r="E46" s="11">
        <v>3870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16.5" customHeight="1">
      <c r="A47" s="2"/>
      <c r="B47" s="16"/>
      <c r="C47" s="9" t="s">
        <v>34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15.75">
      <c r="A48" s="2"/>
      <c r="B48" s="16"/>
      <c r="C48" s="9" t="s">
        <v>35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15.75">
      <c r="A49" s="2"/>
      <c r="B49" s="16"/>
      <c r="C49" s="9" t="s">
        <v>36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31.5">
      <c r="A50" s="2"/>
      <c r="B50" s="8" t="s">
        <v>82</v>
      </c>
      <c r="C50" s="9" t="s">
        <v>37</v>
      </c>
      <c r="D50" s="12">
        <f aca="true" t="shared" si="5" ref="D50:K50">SUM(D51:D58)</f>
        <v>15912445</v>
      </c>
      <c r="E50" s="12">
        <f t="shared" si="5"/>
        <v>16212825</v>
      </c>
      <c r="F50" s="12">
        <f t="shared" si="5"/>
        <v>87386</v>
      </c>
      <c r="G50" s="12">
        <f t="shared" si="5"/>
        <v>0</v>
      </c>
      <c r="H50" s="12">
        <f t="shared" si="5"/>
        <v>9136</v>
      </c>
      <c r="I50" s="12">
        <f t="shared" si="5"/>
        <v>5092668</v>
      </c>
      <c r="J50" s="12">
        <f t="shared" si="5"/>
        <v>194551</v>
      </c>
      <c r="K50" s="12">
        <f t="shared" si="5"/>
        <v>253723</v>
      </c>
    </row>
    <row r="51" spans="1:11" ht="47.25" customHeight="1">
      <c r="A51" s="2"/>
      <c r="B51" s="8" t="s">
        <v>84</v>
      </c>
      <c r="C51" s="9" t="s">
        <v>38</v>
      </c>
      <c r="D51" s="11">
        <v>145595</v>
      </c>
      <c r="E51" s="11">
        <v>0</v>
      </c>
      <c r="F51" s="11">
        <v>10010</v>
      </c>
      <c r="G51" s="11">
        <v>0</v>
      </c>
      <c r="H51" s="11">
        <v>1398</v>
      </c>
      <c r="I51" s="11">
        <v>88031</v>
      </c>
      <c r="J51" s="11">
        <v>0</v>
      </c>
      <c r="K51" s="11">
        <v>4821</v>
      </c>
    </row>
    <row r="52" spans="1:11" ht="19.5" customHeight="1">
      <c r="A52" s="2"/>
      <c r="B52" s="8" t="s">
        <v>85</v>
      </c>
      <c r="C52" s="9" t="s">
        <v>39</v>
      </c>
      <c r="D52" s="11">
        <v>15758428</v>
      </c>
      <c r="E52" s="11">
        <v>15199990</v>
      </c>
      <c r="F52" s="11">
        <v>0</v>
      </c>
      <c r="G52" s="11">
        <v>0</v>
      </c>
      <c r="H52" s="11">
        <v>0</v>
      </c>
      <c r="I52" s="11">
        <v>5022416</v>
      </c>
      <c r="J52" s="11">
        <v>194551</v>
      </c>
      <c r="K52" s="11">
        <v>249791</v>
      </c>
    </row>
    <row r="53" spans="1:11" ht="15.75">
      <c r="A53" s="2"/>
      <c r="B53" s="8" t="s">
        <v>86</v>
      </c>
      <c r="C53" s="9" t="s">
        <v>40</v>
      </c>
      <c r="D53" s="11">
        <v>8422</v>
      </c>
      <c r="E53" s="11">
        <v>1012835</v>
      </c>
      <c r="F53" s="11">
        <v>77376</v>
      </c>
      <c r="G53" s="11">
        <v>0</v>
      </c>
      <c r="H53" s="11">
        <v>7738</v>
      </c>
      <c r="I53" s="11">
        <v>-17779</v>
      </c>
      <c r="J53" s="11">
        <v>0</v>
      </c>
      <c r="K53" s="11">
        <v>-889</v>
      </c>
    </row>
    <row r="54" spans="1:11" ht="15.75">
      <c r="A54" s="2"/>
      <c r="B54" s="16"/>
      <c r="C54" s="9" t="s">
        <v>41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15.75">
      <c r="A55" s="2"/>
      <c r="B55" s="16"/>
      <c r="C55" s="9" t="s">
        <v>42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15.75">
      <c r="A56" s="2"/>
      <c r="B56" s="16"/>
      <c r="C56" s="9" t="s">
        <v>43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>
      <c r="A57" s="2"/>
      <c r="B57" s="16"/>
      <c r="C57" s="9" t="s">
        <v>44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spans="1:11" ht="15.75">
      <c r="A58" s="2"/>
      <c r="B58" s="16"/>
      <c r="C58" s="9" t="s">
        <v>45</v>
      </c>
      <c r="D58" s="11"/>
      <c r="E58" s="11"/>
      <c r="F58" s="11"/>
      <c r="G58" s="11"/>
      <c r="H58" s="11"/>
      <c r="I58" s="11"/>
      <c r="J58" s="11"/>
      <c r="K58" s="11"/>
    </row>
    <row r="59" spans="1:11" ht="15.75">
      <c r="A59" s="2"/>
      <c r="B59" s="8" t="s">
        <v>87</v>
      </c>
      <c r="C59" s="9" t="s">
        <v>46</v>
      </c>
      <c r="D59" s="11">
        <v>498454</v>
      </c>
      <c r="E59" s="11">
        <v>6697</v>
      </c>
      <c r="F59" s="11">
        <v>86512</v>
      </c>
      <c r="G59" s="11">
        <v>0</v>
      </c>
      <c r="H59" s="11">
        <v>6182</v>
      </c>
      <c r="I59" s="11">
        <v>267578</v>
      </c>
      <c r="J59" s="11">
        <v>483</v>
      </c>
      <c r="K59" s="11">
        <v>13838</v>
      </c>
    </row>
    <row r="60" spans="1:11" ht="31.5">
      <c r="A60" s="2"/>
      <c r="B60" s="8" t="s">
        <v>88</v>
      </c>
      <c r="C60" s="9" t="s">
        <v>47</v>
      </c>
      <c r="D60" s="11">
        <v>1800454</v>
      </c>
      <c r="E60" s="11">
        <v>2859270</v>
      </c>
      <c r="F60" s="11">
        <v>-2808</v>
      </c>
      <c r="G60" s="11">
        <v>0</v>
      </c>
      <c r="H60" s="11">
        <v>366</v>
      </c>
      <c r="I60" s="11">
        <v>67802</v>
      </c>
      <c r="J60" s="11">
        <v>2589178</v>
      </c>
      <c r="K60" s="11">
        <v>3780</v>
      </c>
    </row>
    <row r="61" spans="1:11" ht="15.75">
      <c r="A61" s="2"/>
      <c r="B61" s="8" t="s">
        <v>89</v>
      </c>
      <c r="C61" s="9" t="s">
        <v>48</v>
      </c>
      <c r="D61" s="11">
        <v>14588</v>
      </c>
      <c r="E61" s="11">
        <v>0</v>
      </c>
      <c r="F61" s="11">
        <v>313870</v>
      </c>
      <c r="G61" s="11">
        <v>0</v>
      </c>
      <c r="H61" s="11">
        <v>32497</v>
      </c>
      <c r="I61" s="11">
        <v>0</v>
      </c>
      <c r="J61" s="11">
        <v>0</v>
      </c>
      <c r="K61" s="11">
        <v>0</v>
      </c>
    </row>
    <row r="62" spans="1:11" ht="15.75">
      <c r="A62" s="2"/>
      <c r="B62" s="8" t="s">
        <v>90</v>
      </c>
      <c r="C62" s="9" t="s">
        <v>49</v>
      </c>
      <c r="D62" s="11">
        <v>0</v>
      </c>
      <c r="E62" s="11">
        <v>1865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31.5">
      <c r="A63" s="2"/>
      <c r="B63" s="8" t="s">
        <v>91</v>
      </c>
      <c r="C63" s="9" t="s">
        <v>50</v>
      </c>
      <c r="D63" s="11">
        <v>0</v>
      </c>
      <c r="E63" s="11">
        <v>0</v>
      </c>
      <c r="F63" s="11">
        <v>64944</v>
      </c>
      <c r="G63" s="11">
        <v>0</v>
      </c>
      <c r="H63" s="11">
        <v>6495</v>
      </c>
      <c r="I63" s="11">
        <v>975720</v>
      </c>
      <c r="J63" s="11">
        <v>0</v>
      </c>
      <c r="K63" s="11">
        <v>97572</v>
      </c>
    </row>
    <row r="64" spans="1:11" ht="31.5">
      <c r="A64" s="2"/>
      <c r="B64" s="17" t="s">
        <v>179</v>
      </c>
      <c r="C64" s="9" t="s">
        <v>51</v>
      </c>
      <c r="D64" s="11">
        <v>266880</v>
      </c>
      <c r="E64" s="11">
        <v>52802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31.5">
      <c r="A65" s="2"/>
      <c r="B65" s="17" t="s">
        <v>178</v>
      </c>
      <c r="C65" s="9" t="s">
        <v>52</v>
      </c>
      <c r="D65" s="11">
        <v>189835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</row>
    <row r="66" spans="1:11" ht="63">
      <c r="A66" s="2"/>
      <c r="B66" s="17" t="s">
        <v>180</v>
      </c>
      <c r="C66" s="9" t="s">
        <v>65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59252</v>
      </c>
      <c r="J66" s="11">
        <v>0</v>
      </c>
      <c r="K66" s="11">
        <v>11850</v>
      </c>
    </row>
    <row r="67" spans="1:11" ht="47.25">
      <c r="A67" s="2"/>
      <c r="B67" s="17" t="s">
        <v>181</v>
      </c>
      <c r="C67" s="9" t="s">
        <v>94</v>
      </c>
      <c r="D67" s="11">
        <v>39990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15.75">
      <c r="A68" s="2"/>
      <c r="B68" s="17"/>
      <c r="C68" s="9" t="s">
        <v>66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>
      <c r="A69" s="2"/>
      <c r="B69" s="8" t="s">
        <v>5</v>
      </c>
      <c r="C69" s="9" t="s">
        <v>96</v>
      </c>
      <c r="D69" s="12">
        <f aca="true" t="shared" si="6" ref="D69:K69">SUM(D70:D82)</f>
        <v>61086509</v>
      </c>
      <c r="E69" s="12">
        <f t="shared" si="6"/>
        <v>34047375</v>
      </c>
      <c r="F69" s="12">
        <f t="shared" si="6"/>
        <v>57589</v>
      </c>
      <c r="G69" s="12">
        <f t="shared" si="6"/>
        <v>437620</v>
      </c>
      <c r="H69" s="12">
        <f t="shared" si="6"/>
        <v>2538</v>
      </c>
      <c r="I69" s="12">
        <f t="shared" si="6"/>
        <v>0</v>
      </c>
      <c r="J69" s="12">
        <f t="shared" si="6"/>
        <v>0</v>
      </c>
      <c r="K69" s="12">
        <f t="shared" si="6"/>
        <v>0</v>
      </c>
    </row>
    <row r="70" spans="1:11" ht="31.5">
      <c r="A70" s="2"/>
      <c r="B70" s="8" t="s">
        <v>92</v>
      </c>
      <c r="C70" s="9" t="s">
        <v>103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</row>
    <row r="71" spans="1:11" ht="31.5">
      <c r="A71" s="2"/>
      <c r="B71" s="8" t="s">
        <v>93</v>
      </c>
      <c r="C71" s="9" t="s">
        <v>105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31.5">
      <c r="A72" s="2"/>
      <c r="B72" s="8" t="s">
        <v>95</v>
      </c>
      <c r="C72" s="9" t="s">
        <v>107</v>
      </c>
      <c r="D72" s="11">
        <v>27832191</v>
      </c>
      <c r="E72" s="11">
        <v>17939393</v>
      </c>
      <c r="F72" s="11">
        <v>40455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47.25">
      <c r="A73" s="2"/>
      <c r="B73" s="8" t="s">
        <v>97</v>
      </c>
      <c r="C73" s="9" t="s">
        <v>98</v>
      </c>
      <c r="D73" s="11">
        <v>8088673</v>
      </c>
      <c r="E73" s="11">
        <v>6084319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31.5">
      <c r="A74" s="2"/>
      <c r="B74" s="8" t="s">
        <v>104</v>
      </c>
      <c r="C74" s="9" t="s">
        <v>99</v>
      </c>
      <c r="D74" s="11">
        <v>24137952</v>
      </c>
      <c r="E74" s="11">
        <v>9612399</v>
      </c>
      <c r="F74" s="11">
        <v>17134</v>
      </c>
      <c r="G74" s="11">
        <v>437620</v>
      </c>
      <c r="H74" s="11">
        <v>2538</v>
      </c>
      <c r="I74" s="11">
        <v>0</v>
      </c>
      <c r="J74" s="11">
        <v>0</v>
      </c>
      <c r="K74" s="11">
        <v>0</v>
      </c>
    </row>
    <row r="75" spans="1:11" ht="31.5">
      <c r="A75" s="2"/>
      <c r="B75" s="8" t="s">
        <v>106</v>
      </c>
      <c r="C75" s="9" t="s">
        <v>100</v>
      </c>
      <c r="D75" s="11">
        <v>688713</v>
      </c>
      <c r="E75" s="11">
        <v>1218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</row>
    <row r="76" spans="1:11" ht="47.25">
      <c r="A76" s="2"/>
      <c r="B76" s="8" t="s">
        <v>108</v>
      </c>
      <c r="C76" s="9" t="s">
        <v>101</v>
      </c>
      <c r="D76" s="11">
        <v>203734</v>
      </c>
      <c r="E76" s="11">
        <v>371339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</row>
    <row r="77" spans="1:11" ht="31.5">
      <c r="A77" s="2"/>
      <c r="B77" s="18" t="s">
        <v>182</v>
      </c>
      <c r="C77" s="9" t="s">
        <v>102</v>
      </c>
      <c r="D77" s="11">
        <v>100513</v>
      </c>
      <c r="E77" s="11">
        <v>38707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</row>
    <row r="78" spans="1:11" ht="80.25" customHeight="1">
      <c r="A78" s="2"/>
      <c r="B78" s="18" t="s">
        <v>191</v>
      </c>
      <c r="C78" s="9" t="s">
        <v>109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</row>
    <row r="79" spans="1:11" ht="47.25">
      <c r="A79" s="2"/>
      <c r="B79" s="18" t="s">
        <v>192</v>
      </c>
      <c r="C79" s="9" t="s">
        <v>122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31.5">
      <c r="A80" s="2"/>
      <c r="B80" s="18" t="s">
        <v>193</v>
      </c>
      <c r="C80" s="9" t="s">
        <v>123</v>
      </c>
      <c r="D80" s="11">
        <v>33968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</row>
    <row r="81" spans="1:11" ht="31.5">
      <c r="A81" s="2"/>
      <c r="B81" s="18" t="s">
        <v>194</v>
      </c>
      <c r="C81" s="9" t="s">
        <v>124</v>
      </c>
      <c r="D81" s="11">
        <v>765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</row>
    <row r="82" spans="1:11" ht="15.75">
      <c r="A82" s="2"/>
      <c r="B82" s="18"/>
      <c r="C82" s="9" t="s">
        <v>125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</row>
    <row r="83" spans="1:11" ht="31.5">
      <c r="A83" s="2"/>
      <c r="B83" s="8" t="s">
        <v>4</v>
      </c>
      <c r="C83" s="9" t="s">
        <v>126</v>
      </c>
      <c r="D83" s="12">
        <f aca="true" t="shared" si="7" ref="D83:K83">SUM(D84:D106)</f>
        <v>29667904</v>
      </c>
      <c r="E83" s="12">
        <f t="shared" si="7"/>
        <v>4361002</v>
      </c>
      <c r="F83" s="12">
        <f t="shared" si="7"/>
        <v>101962</v>
      </c>
      <c r="G83" s="12">
        <f t="shared" si="7"/>
        <v>0</v>
      </c>
      <c r="H83" s="12">
        <f t="shared" si="7"/>
        <v>11677</v>
      </c>
      <c r="I83" s="12">
        <f t="shared" si="7"/>
        <v>7699990</v>
      </c>
      <c r="J83" s="12">
        <f t="shared" si="7"/>
        <v>899194</v>
      </c>
      <c r="K83" s="12">
        <f t="shared" si="7"/>
        <v>659361</v>
      </c>
    </row>
    <row r="84" spans="1:11" ht="80.25" customHeight="1">
      <c r="A84" s="2"/>
      <c r="B84" s="8" t="s">
        <v>134</v>
      </c>
      <c r="C84" s="9" t="s">
        <v>127</v>
      </c>
      <c r="D84" s="11">
        <v>1444124</v>
      </c>
      <c r="E84" s="11">
        <v>78123</v>
      </c>
      <c r="F84" s="11">
        <v>29618</v>
      </c>
      <c r="G84" s="11">
        <v>0</v>
      </c>
      <c r="H84" s="11">
        <v>4443</v>
      </c>
      <c r="I84" s="11">
        <v>255189</v>
      </c>
      <c r="J84" s="11">
        <v>0</v>
      </c>
      <c r="K84" s="11">
        <v>36903</v>
      </c>
    </row>
    <row r="85" spans="1:11" ht="31.5">
      <c r="A85" s="2"/>
      <c r="B85" s="8" t="s">
        <v>135</v>
      </c>
      <c r="C85" s="9" t="s">
        <v>128</v>
      </c>
      <c r="D85" s="11">
        <v>483</v>
      </c>
      <c r="E85" s="11">
        <v>0</v>
      </c>
      <c r="F85" s="11">
        <v>59546</v>
      </c>
      <c r="G85" s="11">
        <v>0</v>
      </c>
      <c r="H85" s="11">
        <v>5954</v>
      </c>
      <c r="I85" s="11">
        <v>0</v>
      </c>
      <c r="J85" s="11">
        <v>0</v>
      </c>
      <c r="K85" s="11">
        <v>0</v>
      </c>
    </row>
    <row r="86" spans="1:11" ht="47.25">
      <c r="A86" s="2"/>
      <c r="B86" s="8" t="s">
        <v>136</v>
      </c>
      <c r="C86" s="9" t="s">
        <v>129</v>
      </c>
      <c r="D86" s="11">
        <v>1226801</v>
      </c>
      <c r="E86" s="11">
        <v>213972</v>
      </c>
      <c r="F86" s="11">
        <v>0</v>
      </c>
      <c r="G86" s="11">
        <v>0</v>
      </c>
      <c r="H86" s="11">
        <v>0</v>
      </c>
      <c r="I86" s="11">
        <v>92778</v>
      </c>
      <c r="J86" s="11">
        <v>0</v>
      </c>
      <c r="K86" s="11">
        <v>4639</v>
      </c>
    </row>
    <row r="87" spans="1:11" ht="47.25">
      <c r="A87" s="2"/>
      <c r="B87" s="8" t="s">
        <v>137</v>
      </c>
      <c r="C87" s="9" t="s">
        <v>130</v>
      </c>
      <c r="D87" s="11">
        <v>214165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</row>
    <row r="88" spans="1:11" ht="47.25">
      <c r="A88" s="2"/>
      <c r="B88" s="8" t="s">
        <v>138</v>
      </c>
      <c r="C88" s="9" t="s">
        <v>131</v>
      </c>
      <c r="D88" s="11">
        <v>2232006</v>
      </c>
      <c r="E88" s="11">
        <v>1094639</v>
      </c>
      <c r="F88" s="11">
        <v>0</v>
      </c>
      <c r="G88" s="11">
        <v>0</v>
      </c>
      <c r="H88" s="11">
        <v>0</v>
      </c>
      <c r="I88" s="11">
        <v>1575534</v>
      </c>
      <c r="J88" s="11">
        <v>441037</v>
      </c>
      <c r="K88" s="11">
        <v>215444</v>
      </c>
    </row>
    <row r="89" spans="1:11" ht="31.5">
      <c r="A89" s="2"/>
      <c r="B89" s="8" t="s">
        <v>139</v>
      </c>
      <c r="C89" s="9" t="s">
        <v>132</v>
      </c>
      <c r="D89" s="11">
        <v>2317506</v>
      </c>
      <c r="E89" s="11">
        <v>1125926</v>
      </c>
      <c r="F89" s="11">
        <v>0</v>
      </c>
      <c r="G89" s="11">
        <v>0</v>
      </c>
      <c r="H89" s="11">
        <v>0</v>
      </c>
      <c r="I89" s="11">
        <v>857926</v>
      </c>
      <c r="J89" s="11">
        <v>450369</v>
      </c>
      <c r="K89" s="11">
        <v>154427</v>
      </c>
    </row>
    <row r="90" spans="1:11" ht="31.5">
      <c r="A90" s="2"/>
      <c r="B90" s="8" t="s">
        <v>140</v>
      </c>
      <c r="C90" s="9" t="s">
        <v>133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31.5">
      <c r="A91" s="2"/>
      <c r="B91" s="8" t="s">
        <v>141</v>
      </c>
      <c r="C91" s="9" t="s">
        <v>110</v>
      </c>
      <c r="D91" s="11">
        <v>319925</v>
      </c>
      <c r="E91" s="11">
        <v>13558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64.5" customHeight="1">
      <c r="A92" s="2"/>
      <c r="B92" s="8" t="s">
        <v>164</v>
      </c>
      <c r="C92" s="9" t="s">
        <v>111</v>
      </c>
      <c r="D92" s="11">
        <v>6274606</v>
      </c>
      <c r="E92" s="11">
        <v>1448833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47.25">
      <c r="A93" s="2"/>
      <c r="B93" s="8" t="s">
        <v>148</v>
      </c>
      <c r="C93" s="9" t="s">
        <v>112</v>
      </c>
      <c r="D93" s="11">
        <v>1949921</v>
      </c>
      <c r="E93" s="11">
        <v>133206</v>
      </c>
      <c r="F93" s="11">
        <v>12798</v>
      </c>
      <c r="G93" s="11">
        <v>0</v>
      </c>
      <c r="H93" s="11">
        <v>1280</v>
      </c>
      <c r="I93" s="11">
        <v>0</v>
      </c>
      <c r="J93" s="11">
        <v>0</v>
      </c>
      <c r="K93" s="11">
        <v>0</v>
      </c>
    </row>
    <row r="94" spans="1:11" ht="36" customHeight="1">
      <c r="A94" s="2"/>
      <c r="B94" s="8" t="s">
        <v>142</v>
      </c>
      <c r="C94" s="9" t="s">
        <v>113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</row>
    <row r="95" spans="1:11" ht="47.25">
      <c r="A95" s="2"/>
      <c r="B95" s="8" t="s">
        <v>143</v>
      </c>
      <c r="C95" s="9" t="s">
        <v>114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</row>
    <row r="96" spans="1:11" ht="62.25" customHeight="1">
      <c r="A96" s="2"/>
      <c r="B96" s="8" t="s">
        <v>170</v>
      </c>
      <c r="C96" s="9" t="s">
        <v>115</v>
      </c>
      <c r="D96" s="11">
        <v>12332048</v>
      </c>
      <c r="E96" s="11">
        <v>85527</v>
      </c>
      <c r="F96" s="11">
        <v>0</v>
      </c>
      <c r="G96" s="11">
        <v>0</v>
      </c>
      <c r="H96" s="11">
        <v>0</v>
      </c>
      <c r="I96" s="11">
        <v>4905099</v>
      </c>
      <c r="J96" s="11">
        <v>0</v>
      </c>
      <c r="K96" s="11">
        <v>245255</v>
      </c>
    </row>
    <row r="97" spans="1:11" ht="31.5">
      <c r="A97" s="2"/>
      <c r="B97" s="19" t="s">
        <v>195</v>
      </c>
      <c r="C97" s="9" t="s">
        <v>116</v>
      </c>
      <c r="D97" s="11">
        <v>42129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47.25">
      <c r="A98" s="2"/>
      <c r="B98" s="19" t="s">
        <v>196</v>
      </c>
      <c r="C98" s="9" t="s">
        <v>117</v>
      </c>
      <c r="D98" s="11">
        <v>34542</v>
      </c>
      <c r="E98" s="11">
        <v>210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ht="31.5">
      <c r="A99" s="2"/>
      <c r="B99" s="19" t="s">
        <v>197</v>
      </c>
      <c r="C99" s="9" t="s">
        <v>118</v>
      </c>
      <c r="D99" s="11">
        <v>668289</v>
      </c>
      <c r="E99" s="11">
        <v>139494</v>
      </c>
      <c r="F99" s="11">
        <v>0</v>
      </c>
      <c r="G99" s="11">
        <v>0</v>
      </c>
      <c r="H99" s="11">
        <v>0</v>
      </c>
      <c r="I99" s="11">
        <v>13464</v>
      </c>
      <c r="J99" s="11">
        <v>7788</v>
      </c>
      <c r="K99" s="11">
        <v>2693</v>
      </c>
    </row>
    <row r="100" spans="1:11" ht="15.75">
      <c r="A100" s="2"/>
      <c r="B100" s="19" t="s">
        <v>198</v>
      </c>
      <c r="C100" s="9" t="s">
        <v>119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</row>
    <row r="101" spans="1:11" ht="15.75">
      <c r="A101" s="2"/>
      <c r="B101" s="19" t="s">
        <v>199</v>
      </c>
      <c r="C101" s="9" t="s">
        <v>120</v>
      </c>
      <c r="D101" s="11">
        <v>48088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</row>
    <row r="102" spans="1:11" ht="15.75" customHeight="1">
      <c r="A102" s="2"/>
      <c r="B102" s="19" t="s">
        <v>175</v>
      </c>
      <c r="C102" s="9" t="s">
        <v>121</v>
      </c>
      <c r="D102" s="11">
        <v>39284</v>
      </c>
      <c r="E102" s="11">
        <v>27514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</row>
    <row r="103" spans="1:11" ht="47.25">
      <c r="A103" s="2"/>
      <c r="B103" s="19" t="s">
        <v>200</v>
      </c>
      <c r="C103" s="9" t="s">
        <v>165</v>
      </c>
      <c r="D103" s="11">
        <v>178640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1:11" ht="110.25">
      <c r="A104" s="2"/>
      <c r="B104" s="19" t="s">
        <v>202</v>
      </c>
      <c r="C104" s="9" t="s">
        <v>166</v>
      </c>
      <c r="D104" s="11">
        <v>46434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1:11" ht="63">
      <c r="A105" s="2"/>
      <c r="B105" s="19" t="s">
        <v>203</v>
      </c>
      <c r="C105" s="9" t="s">
        <v>167</v>
      </c>
      <c r="D105" s="11">
        <v>29630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1:11" ht="78.75">
      <c r="A106" s="2"/>
      <c r="B106" s="19" t="s">
        <v>201</v>
      </c>
      <c r="C106" s="9" t="s">
        <v>168</v>
      </c>
      <c r="D106" s="11">
        <v>269283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1:11" ht="15.75">
      <c r="A107" s="2"/>
      <c r="B107" s="14" t="s">
        <v>64</v>
      </c>
      <c r="C107" s="9" t="s">
        <v>169</v>
      </c>
      <c r="D107" s="12">
        <f aca="true" t="shared" si="8" ref="D107:K107">D27+D69+D83</f>
        <v>308404926</v>
      </c>
      <c r="E107" s="12">
        <f t="shared" si="8"/>
        <v>122856653</v>
      </c>
      <c r="F107" s="12">
        <f t="shared" si="8"/>
        <v>1507347</v>
      </c>
      <c r="G107" s="12">
        <f t="shared" si="8"/>
        <v>618202</v>
      </c>
      <c r="H107" s="12">
        <f t="shared" si="8"/>
        <v>157838</v>
      </c>
      <c r="I107" s="12">
        <f t="shared" si="8"/>
        <v>22320861</v>
      </c>
      <c r="J107" s="12">
        <f t="shared" si="8"/>
        <v>5141132</v>
      </c>
      <c r="K107" s="12">
        <f t="shared" si="8"/>
        <v>1660055</v>
      </c>
    </row>
    <row r="108" spans="1:11" ht="15.75">
      <c r="A108" s="2"/>
      <c r="B108" s="14" t="s">
        <v>172</v>
      </c>
      <c r="C108" s="9" t="s">
        <v>171</v>
      </c>
      <c r="D108" s="12">
        <f aca="true" t="shared" si="9" ref="D108:K108">D25+D107</f>
        <v>885406540</v>
      </c>
      <c r="E108" s="12">
        <f t="shared" si="9"/>
        <v>463431112</v>
      </c>
      <c r="F108" s="12">
        <f t="shared" si="9"/>
        <v>1507347</v>
      </c>
      <c r="G108" s="12">
        <f t="shared" si="9"/>
        <v>618202</v>
      </c>
      <c r="H108" s="12">
        <f t="shared" si="9"/>
        <v>157838</v>
      </c>
      <c r="I108" s="12">
        <f t="shared" si="9"/>
        <v>24701338</v>
      </c>
      <c r="J108" s="12">
        <f t="shared" si="9"/>
        <v>5141132</v>
      </c>
      <c r="K108" s="12">
        <f t="shared" si="9"/>
        <v>1660055</v>
      </c>
    </row>
    <row r="109" spans="1:11" ht="15.75">
      <c r="A109" s="2"/>
      <c r="B109" s="20"/>
      <c r="C109" s="20"/>
      <c r="D109" s="20"/>
      <c r="E109" s="21"/>
      <c r="F109" s="20"/>
      <c r="G109" s="20"/>
      <c r="H109" s="21"/>
      <c r="I109" s="21"/>
      <c r="J109" s="21"/>
      <c r="K109" s="21"/>
    </row>
  </sheetData>
  <sheetProtection password="CF66" sheet="1" objects="1" scenarios="1" selectLockedCells="1" selectUnlockedCells="1"/>
  <mergeCells count="14">
    <mergeCell ref="B1:K1"/>
    <mergeCell ref="E5:E6"/>
    <mergeCell ref="G5:G6"/>
    <mergeCell ref="F4:H4"/>
    <mergeCell ref="H5:H6"/>
    <mergeCell ref="B4:B6"/>
    <mergeCell ref="C4:C6"/>
    <mergeCell ref="D4:E4"/>
    <mergeCell ref="I4:K4"/>
    <mergeCell ref="F5:F6"/>
    <mergeCell ref="K5:K6"/>
    <mergeCell ref="J5:J6"/>
    <mergeCell ref="I5:I6"/>
    <mergeCell ref="D5:D6"/>
  </mergeCells>
  <dataValidations count="3">
    <dataValidation type="decimal" operator="greaterThanOrEqual" allowBlank="1" showInputMessage="1" showErrorMessage="1" errorTitle="Внимание" error="В данную ячейку вводятся только цифры!" sqref="D107:K108 D69:K69 D20:K25 D8:K8 D83:K95">
      <formula1>0</formula1>
    </dataValidation>
    <dataValidation type="decimal" operator="greaterThanOrEqual" allowBlank="1" showInputMessage="1" showErrorMessage="1" errorTitle="Внимание" error="В данную ячейку вводятся только цифры." sqref="D54:K68 D45:K49 D70:K82 D9:K19 D28:K38 D96:K106">
      <formula1>-999999999999999</formula1>
    </dataValidation>
    <dataValidation allowBlank="1" showInputMessage="1" showErrorMessage="1" errorTitle="Внимание" error="В данную ячейку вводятся только цифры!" sqref="B69"/>
  </dataValidations>
  <printOptions/>
  <pageMargins left="0.3937007874015748" right="0.1968503937007874" top="0.7874015748031497" bottom="0.3937007874015748" header="0.5118110236220472" footer="0.5118110236220472"/>
  <pageSetup fitToHeight="0" fitToWidth="1" horizontalDpi="200" verticalDpi="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2015-04-01T11:34:09Z</cp:lastPrinted>
  <dcterms:created xsi:type="dcterms:W3CDTF">2003-10-07T08:38:18Z</dcterms:created>
  <dcterms:modified xsi:type="dcterms:W3CDTF">2015-05-12T07:32:14Z</dcterms:modified>
  <cp:category/>
  <cp:version/>
  <cp:contentType/>
  <cp:contentStatus/>
</cp:coreProperties>
</file>